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Rabattliste USA" sheetId="1" r:id="rId1"/>
  </sheets>
  <definedNames>
    <definedName name="_xlnm.Print_Area" localSheetId="0">'Rabattliste USA'!$A$1:$F$37</definedName>
  </definedNames>
  <calcPr fullCalcOnLoad="1"/>
</workbook>
</file>

<file path=xl/sharedStrings.xml><?xml version="1.0" encoding="utf-8"?>
<sst xmlns="http://schemas.openxmlformats.org/spreadsheetml/2006/main" count="68" uniqueCount="68">
  <si>
    <t>Art.-Nr.</t>
  </si>
  <si>
    <t>Injektor DS 50</t>
  </si>
  <si>
    <t>Art.-Nr. 001-043-1</t>
  </si>
  <si>
    <t>Connector</t>
  </si>
  <si>
    <t>Art.-Nr. 001-010-1</t>
  </si>
  <si>
    <t>Acrylteil</t>
  </si>
  <si>
    <t>Art.-Nr. 001-011-1</t>
  </si>
  <si>
    <t>Art.-Nr. 001-043-2</t>
  </si>
  <si>
    <t>Art.-Nr. 001-012-1</t>
  </si>
  <si>
    <t>Art.-Nr. 001-043-3</t>
  </si>
  <si>
    <t>Art.-Nr. 001-013-1</t>
  </si>
  <si>
    <t>Art.-Nr. 001-014-2</t>
  </si>
  <si>
    <t>Art.-Nr. 001-015-1</t>
  </si>
  <si>
    <t>Art.-Nr. 001-016-2</t>
  </si>
  <si>
    <t>Demo-Video-CD-ROM</t>
  </si>
  <si>
    <t>Art.-Nr. 001-010-2</t>
  </si>
  <si>
    <t>Art.-Nr. 001-017-1</t>
  </si>
  <si>
    <t>Art.-Nr. 001-010-3</t>
  </si>
  <si>
    <t>Art.-Nr. 001-016-3</t>
  </si>
  <si>
    <t>Art.-Nr. 001-010-4</t>
  </si>
  <si>
    <t>Art.-Nr. 001-010-5</t>
  </si>
  <si>
    <t>Easy-Air GbR * Am Mühlweg 5 * D-97277 Neubrunn * Tel.: 09307 990077 * Fax.:0931 287264 * mail: nsw@easy-air.com</t>
  </si>
  <si>
    <t>Description</t>
  </si>
  <si>
    <t>Mask-Material- Cartridge</t>
  </si>
  <si>
    <t>Headgear</t>
  </si>
  <si>
    <t>Mixing-Canules</t>
  </si>
  <si>
    <t>Set- Case</t>
  </si>
  <si>
    <t>Clear-Box</t>
  </si>
  <si>
    <t>Tube</t>
  </si>
  <si>
    <t>angled Connector</t>
  </si>
  <si>
    <t>Retention- Clip</t>
  </si>
  <si>
    <t>Info- Brochures à 100 St.</t>
  </si>
  <si>
    <t>Tube- Adapter 15/22 mm</t>
  </si>
  <si>
    <t>Quantity</t>
  </si>
  <si>
    <t>Total</t>
  </si>
  <si>
    <t>Tax:</t>
  </si>
  <si>
    <t>Rebate:</t>
  </si>
  <si>
    <t>Total netto:</t>
  </si>
  <si>
    <t>Freight:</t>
  </si>
  <si>
    <t xml:space="preserve">   Rebate- Calculator Easy-Air GbR</t>
  </si>
  <si>
    <t xml:space="preserve">by placing a Single-Order of 1.000,00$ up to 5.000,00$ we give You a 5% Discount </t>
  </si>
  <si>
    <t xml:space="preserve">by placing a Single-Order of 5.001,00$ up to 7.500,00$ we give You a 7,5% Discount </t>
  </si>
  <si>
    <t xml:space="preserve">by placing a Single-Order of 7.501,00$ up to 10.000,00$ we give You a 10% Discount </t>
  </si>
  <si>
    <t xml:space="preserve">by placing a Single-Order of 10.001,00$ up to 12.500,00$ we give You a 12,5% Discount </t>
  </si>
  <si>
    <t xml:space="preserve">by placing a Single-Order of 12.501,00$ up to 15.000,00$ we give You a 15% Discount </t>
  </si>
  <si>
    <t xml:space="preserve">by placing a Single-Order of 15.001,00$ up to 20.000,00$ we give You a 20% Discount </t>
  </si>
  <si>
    <t>*) all Prices without Shipping Costs!</t>
  </si>
  <si>
    <t>Price in $*</t>
  </si>
  <si>
    <t>Art.-Nr. 002-010-1</t>
  </si>
  <si>
    <t>Immediat-Set Intensiv (9,11,2x13,15)</t>
  </si>
  <si>
    <t>Immediat-Set Intensiv (9,10,11,2x13,15)</t>
  </si>
  <si>
    <t>Art.-Nr. 002-010-2</t>
  </si>
  <si>
    <t xml:space="preserve">1 Euro (please input) = </t>
  </si>
  <si>
    <t xml:space="preserve">1 US-Dollar = </t>
  </si>
  <si>
    <t>Estimated price based on daily US dollar rates.</t>
  </si>
  <si>
    <t xml:space="preserve">Rebate-Range from the Bottom- Line = </t>
  </si>
  <si>
    <t xml:space="preserve">actual Exchange Rate from </t>
  </si>
  <si>
    <t>Moneyconverter</t>
  </si>
  <si>
    <t>Starter-Set Intensiv 22</t>
  </si>
  <si>
    <t>Art.-Nr. 010-010-1</t>
  </si>
  <si>
    <t>Starter-Set Intensiv 23</t>
  </si>
  <si>
    <t>Art.-Nr. 010-020-1</t>
  </si>
  <si>
    <t>Immediat-Set CPAP Single- Order</t>
  </si>
  <si>
    <t>Immediat-Set CPAP Set- Order</t>
  </si>
  <si>
    <t>Starter-Set CPAP</t>
  </si>
  <si>
    <t>((1+2)-3)+4= Total:</t>
  </si>
  <si>
    <t>Easy-Air GbR Am Legefeld 22 * D-39307 Genthin * Tel.: +49 (0)3933 807366 * Fax.:+49 (0)3933 91105 * mail: gnt@easy-air.com</t>
  </si>
  <si>
    <t>Price in €*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</si>
</sst>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&quot;DM&quot;"/>
    <numFmt numFmtId="176" formatCode="#,##0.00\ [$€-1]"/>
    <numFmt numFmtId="177" formatCode="_-* #,##0.00\ [$€-1]_-;\-* #,##0.00\ [$€-1]_-;_-* &quot;-&quot;??\ [$€-1]_-"/>
    <numFmt numFmtId="178" formatCode="_-* #,##0.00\ [$DM-407]_-;\-* #,##0.00\ [$DM-407]_-;_-* &quot;-&quot;??\ [$DM-407]_-;_-@_-"/>
    <numFmt numFmtId="179" formatCode="#,##0\ [$TRL]"/>
    <numFmt numFmtId="180" formatCode="[$€-2]\ #,##0.00_);[Red]\([$€-2]\ #,##0.00\)"/>
    <numFmt numFmtId="181" formatCode="#,##0.00\ [$TRL]"/>
    <numFmt numFmtId="182" formatCode="#,##0.00\ [$лв-402]"/>
    <numFmt numFmtId="183" formatCode="#,##0\ [$лв-402]"/>
    <numFmt numFmtId="184" formatCode="[$R$ -416]#,##0.00"/>
    <numFmt numFmtId="185" formatCode="#,##0.000000\ [$€-1]"/>
    <numFmt numFmtId="186" formatCode="[$R$ -416]#,##0.000000"/>
    <numFmt numFmtId="187" formatCode="#,##0.000000\ [$BRL]"/>
    <numFmt numFmtId="188" formatCode="#,##0.00\ [$BRL]"/>
    <numFmt numFmtId="189" formatCode="[$R-1C09]\ #,##0.000000"/>
    <numFmt numFmtId="190" formatCode="#,##0.000000\ [$ZAR]"/>
    <numFmt numFmtId="191" formatCode="#,##0.00\ [$ZAR]"/>
    <numFmt numFmtId="192" formatCode="[$$-409]#,##0.00"/>
    <numFmt numFmtId="193" formatCode="#,##0.00\ [$USD]"/>
    <numFmt numFmtId="194" formatCode="#,##0\ [$USD]"/>
    <numFmt numFmtId="195" formatCode="_-* #,##0.0000\ [$USD]_-;\-* #,##0.0000\ [$USD]_-;_-* &quot;-&quot;????\ [$USD]_-;_-@_-"/>
    <numFmt numFmtId="196" formatCode="_-* #,##0.0000\ [$€-1]_-;\-* #,##0.0000\ [$€-1]_-;_-* &quot;-&quot;????\ [$€-1]_-;_-@_-"/>
    <numFmt numFmtId="197" formatCode="0.0000%"/>
    <numFmt numFmtId="198" formatCode="#,##0.00000\ [$€-1]"/>
    <numFmt numFmtId="199" formatCode="_-* #,##0.00000\ [$€-1]_-;\-* #,##0.00000\ [$€-1]_-;_-* &quot;-&quot;?????\ [$€-1]_-;_-@_-"/>
    <numFmt numFmtId="200" formatCode="#,##0.00000\ [$USD]"/>
    <numFmt numFmtId="201" formatCode="[$€-2]\ #,##0.00"/>
  </numFmts>
  <fonts count="22">
    <font>
      <sz val="10"/>
      <name val="Arial"/>
      <family val="0"/>
    </font>
    <font>
      <b/>
      <sz val="12"/>
      <name val="Eurostile"/>
      <family val="2"/>
    </font>
    <font>
      <b/>
      <sz val="14"/>
      <name val="Eurostile"/>
      <family val="2"/>
    </font>
    <font>
      <sz val="8"/>
      <name val="Eurostil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Eurostile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16"/>
      <name val="Arial"/>
      <family val="2"/>
    </font>
    <font>
      <sz val="11"/>
      <name val="Eurostile"/>
      <family val="2"/>
    </font>
    <font>
      <sz val="11"/>
      <color indexed="62"/>
      <name val="Eurostile"/>
      <family val="2"/>
    </font>
    <font>
      <sz val="11"/>
      <color indexed="10"/>
      <name val="Eurostile"/>
      <family val="2"/>
    </font>
    <font>
      <b/>
      <sz val="11"/>
      <name val="Eurostile"/>
      <family val="2"/>
    </font>
    <font>
      <sz val="6"/>
      <name val="Eurostile"/>
      <family val="2"/>
    </font>
    <font>
      <b/>
      <sz val="11"/>
      <color indexed="41"/>
      <name val="Arial"/>
      <family val="2"/>
    </font>
    <font>
      <b/>
      <sz val="10"/>
      <name val="Arial"/>
      <family val="2"/>
    </font>
    <font>
      <b/>
      <sz val="7"/>
      <color indexed="18"/>
      <name val="Eurostil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197" fontId="9" fillId="3" borderId="6" xfId="0" applyNumberFormat="1" applyFont="1" applyFill="1" applyBorder="1" applyAlignment="1">
      <alignment/>
    </xf>
    <xf numFmtId="200" fontId="8" fillId="0" borderId="7" xfId="0" applyNumberFormat="1" applyFont="1" applyBorder="1" applyAlignment="1">
      <alignment/>
    </xf>
    <xf numFmtId="199" fontId="8" fillId="0" borderId="8" xfId="18" applyNumberFormat="1" applyFont="1" applyBorder="1" applyAlignment="1">
      <alignment/>
    </xf>
    <xf numFmtId="197" fontId="8" fillId="3" borderId="9" xfId="18" applyNumberFormat="1" applyFont="1" applyFill="1" applyBorder="1" applyAlignment="1" applyProtection="1">
      <alignment/>
      <protection hidden="1"/>
    </xf>
    <xf numFmtId="0" fontId="10" fillId="0" borderId="10" xfId="0" applyFont="1" applyBorder="1" applyAlignment="1" applyProtection="1">
      <alignment shrinkToFit="1"/>
      <protection locked="0"/>
    </xf>
    <xf numFmtId="0" fontId="10" fillId="0" borderId="11" xfId="0" applyFont="1" applyBorder="1" applyAlignment="1" applyProtection="1">
      <alignment horizontal="right" shrinkToFit="1"/>
      <protection locked="0"/>
    </xf>
    <xf numFmtId="193" fontId="10" fillId="0" borderId="12" xfId="0" applyNumberFormat="1" applyFont="1" applyBorder="1" applyAlignment="1" applyProtection="1">
      <alignment horizontal="right" shrinkToFit="1"/>
      <protection locked="0"/>
    </xf>
    <xf numFmtId="0" fontId="11" fillId="0" borderId="11" xfId="0" applyFont="1" applyBorder="1" applyAlignment="1">
      <alignment/>
    </xf>
    <xf numFmtId="0" fontId="10" fillId="2" borderId="10" xfId="0" applyFont="1" applyFill="1" applyBorder="1" applyAlignment="1" applyProtection="1">
      <alignment shrinkToFit="1"/>
      <protection locked="0"/>
    </xf>
    <xf numFmtId="0" fontId="10" fillId="2" borderId="11" xfId="0" applyFont="1" applyFill="1" applyBorder="1" applyAlignment="1" applyProtection="1">
      <alignment horizontal="right" shrinkToFit="1"/>
      <protection locked="0"/>
    </xf>
    <xf numFmtId="193" fontId="10" fillId="2" borderId="12" xfId="0" applyNumberFormat="1" applyFont="1" applyFill="1" applyBorder="1" applyAlignment="1" applyProtection="1">
      <alignment horizontal="right" shrinkToFit="1"/>
      <protection locked="0"/>
    </xf>
    <xf numFmtId="0" fontId="11" fillId="2" borderId="11" xfId="0" applyFont="1" applyFill="1" applyBorder="1" applyAlignment="1">
      <alignment/>
    </xf>
    <xf numFmtId="0" fontId="12" fillId="4" borderId="11" xfId="0" applyFont="1" applyFill="1" applyBorder="1" applyAlignment="1">
      <alignment/>
    </xf>
    <xf numFmtId="193" fontId="12" fillId="4" borderId="11" xfId="0" applyNumberFormat="1" applyFont="1" applyFill="1" applyBorder="1" applyAlignment="1">
      <alignment/>
    </xf>
    <xf numFmtId="193" fontId="10" fillId="0" borderId="13" xfId="0" applyNumberFormat="1" applyFont="1" applyBorder="1" applyAlignment="1">
      <alignment/>
    </xf>
    <xf numFmtId="193" fontId="10" fillId="2" borderId="13" xfId="0" applyNumberFormat="1" applyFont="1" applyFill="1" applyBorder="1" applyAlignment="1">
      <alignment/>
    </xf>
    <xf numFmtId="0" fontId="12" fillId="4" borderId="10" xfId="0" applyFont="1" applyFill="1" applyBorder="1" applyAlignment="1">
      <alignment/>
    </xf>
    <xf numFmtId="193" fontId="12" fillId="4" borderId="13" xfId="0" applyNumberFormat="1" applyFont="1" applyFill="1" applyBorder="1" applyAlignment="1">
      <alignment/>
    </xf>
    <xf numFmtId="0" fontId="12" fillId="4" borderId="14" xfId="0" applyFont="1" applyFill="1" applyBorder="1" applyAlignment="1">
      <alignment/>
    </xf>
    <xf numFmtId="0" fontId="12" fillId="4" borderId="15" xfId="0" applyFont="1" applyFill="1" applyBorder="1" applyAlignment="1">
      <alignment/>
    </xf>
    <xf numFmtId="193" fontId="12" fillId="4" borderId="15" xfId="0" applyNumberFormat="1" applyFont="1" applyFill="1" applyBorder="1" applyAlignment="1">
      <alignment/>
    </xf>
    <xf numFmtId="193" fontId="12" fillId="4" borderId="16" xfId="0" applyNumberFormat="1" applyFont="1" applyFill="1" applyBorder="1" applyAlignment="1">
      <alignment/>
    </xf>
    <xf numFmtId="0" fontId="12" fillId="4" borderId="17" xfId="0" applyFont="1" applyFill="1" applyBorder="1" applyAlignment="1">
      <alignment/>
    </xf>
    <xf numFmtId="0" fontId="12" fillId="4" borderId="18" xfId="0" applyFont="1" applyFill="1" applyBorder="1" applyAlignment="1">
      <alignment/>
    </xf>
    <xf numFmtId="193" fontId="12" fillId="4" borderId="18" xfId="0" applyNumberFormat="1" applyFont="1" applyFill="1" applyBorder="1" applyAlignment="1">
      <alignment/>
    </xf>
    <xf numFmtId="193" fontId="12" fillId="4" borderId="19" xfId="0" applyNumberFormat="1" applyFont="1" applyFill="1" applyBorder="1" applyAlignment="1">
      <alignment/>
    </xf>
    <xf numFmtId="0" fontId="13" fillId="5" borderId="20" xfId="0" applyFont="1" applyFill="1" applyBorder="1" applyAlignment="1">
      <alignment/>
    </xf>
    <xf numFmtId="0" fontId="13" fillId="5" borderId="21" xfId="0" applyFont="1" applyFill="1" applyBorder="1" applyAlignment="1">
      <alignment/>
    </xf>
    <xf numFmtId="193" fontId="13" fillId="5" borderId="22" xfId="18" applyNumberFormat="1" applyFont="1" applyFill="1" applyBorder="1" applyAlignment="1">
      <alignment/>
    </xf>
    <xf numFmtId="193" fontId="13" fillId="5" borderId="23" xfId="0" applyNumberFormat="1" applyFont="1" applyFill="1" applyBorder="1" applyAlignment="1">
      <alignment/>
    </xf>
    <xf numFmtId="193" fontId="12" fillId="4" borderId="24" xfId="18" applyNumberFormat="1" applyFont="1" applyFill="1" applyBorder="1" applyAlignment="1">
      <alignment/>
    </xf>
    <xf numFmtId="193" fontId="12" fillId="4" borderId="25" xfId="18" applyNumberFormat="1" applyFont="1" applyFill="1" applyBorder="1" applyAlignment="1">
      <alignment/>
    </xf>
    <xf numFmtId="0" fontId="14" fillId="6" borderId="26" xfId="0" applyFont="1" applyFill="1" applyBorder="1" applyAlignment="1">
      <alignment horizontal="right"/>
    </xf>
    <xf numFmtId="10" fontId="14" fillId="6" borderId="27" xfId="0" applyNumberFormat="1" applyFont="1" applyFill="1" applyBorder="1" applyAlignment="1">
      <alignment/>
    </xf>
    <xf numFmtId="193" fontId="14" fillId="6" borderId="28" xfId="0" applyNumberFormat="1" applyFont="1" applyFill="1" applyBorder="1" applyAlignment="1">
      <alignment/>
    </xf>
    <xf numFmtId="0" fontId="11" fillId="3" borderId="10" xfId="0" applyFont="1" applyFill="1" applyBorder="1" applyAlignment="1">
      <alignment horizontal="right"/>
    </xf>
    <xf numFmtId="0" fontId="11" fillId="3" borderId="11" xfId="0" applyFont="1" applyFill="1" applyBorder="1" applyAlignment="1">
      <alignment/>
    </xf>
    <xf numFmtId="193" fontId="15" fillId="3" borderId="13" xfId="0" applyNumberFormat="1" applyFont="1" applyFill="1" applyBorder="1" applyAlignment="1">
      <alignment/>
    </xf>
    <xf numFmtId="0" fontId="14" fillId="6" borderId="17" xfId="0" applyFont="1" applyFill="1" applyBorder="1" applyAlignment="1">
      <alignment horizontal="right"/>
    </xf>
    <xf numFmtId="10" fontId="14" fillId="6" borderId="18" xfId="0" applyNumberFormat="1" applyFont="1" applyFill="1" applyBorder="1" applyAlignment="1">
      <alignment/>
    </xf>
    <xf numFmtId="193" fontId="16" fillId="6" borderId="19" xfId="0" applyNumberFormat="1" applyFont="1" applyFill="1" applyBorder="1" applyAlignment="1">
      <alignment/>
    </xf>
    <xf numFmtId="0" fontId="14" fillId="3" borderId="10" xfId="0" applyFont="1" applyFill="1" applyBorder="1" applyAlignment="1">
      <alignment horizontal="right"/>
    </xf>
    <xf numFmtId="10" fontId="14" fillId="3" borderId="11" xfId="0" applyNumberFormat="1" applyFont="1" applyFill="1" applyBorder="1" applyAlignment="1">
      <alignment/>
    </xf>
    <xf numFmtId="193" fontId="14" fillId="3" borderId="13" xfId="0" applyNumberFormat="1" applyFont="1" applyFill="1" applyBorder="1" applyAlignment="1">
      <alignment/>
    </xf>
    <xf numFmtId="0" fontId="17" fillId="6" borderId="14" xfId="0" applyFont="1" applyFill="1" applyBorder="1" applyAlignment="1">
      <alignment horizontal="right"/>
    </xf>
    <xf numFmtId="0" fontId="17" fillId="6" borderId="15" xfId="0" applyFont="1" applyFill="1" applyBorder="1" applyAlignment="1">
      <alignment/>
    </xf>
    <xf numFmtId="193" fontId="17" fillId="6" borderId="16" xfId="0" applyNumberFormat="1" applyFont="1" applyFill="1" applyBorder="1" applyAlignment="1">
      <alignment/>
    </xf>
    <xf numFmtId="0" fontId="19" fillId="5" borderId="21" xfId="0" applyFont="1" applyFill="1" applyBorder="1" applyAlignment="1">
      <alignment/>
    </xf>
    <xf numFmtId="0" fontId="20" fillId="3" borderId="0" xfId="0" applyFont="1" applyFill="1" applyAlignment="1">
      <alignment/>
    </xf>
    <xf numFmtId="0" fontId="0" fillId="0" borderId="29" xfId="0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30" xfId="0" applyFill="1" applyBorder="1" applyAlignment="1">
      <alignment/>
    </xf>
    <xf numFmtId="49" fontId="21" fillId="3" borderId="31" xfId="0" applyNumberFormat="1" applyFont="1" applyFill="1" applyBorder="1" applyAlignment="1">
      <alignment horizontal="center"/>
    </xf>
    <xf numFmtId="49" fontId="21" fillId="3" borderId="32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8" fillId="3" borderId="31" xfId="0" applyFont="1" applyFill="1" applyBorder="1" applyAlignment="1">
      <alignment horizontal="left"/>
    </xf>
    <xf numFmtId="0" fontId="18" fillId="3" borderId="33" xfId="0" applyFont="1" applyFill="1" applyBorder="1" applyAlignment="1">
      <alignment horizontal="left"/>
    </xf>
    <xf numFmtId="0" fontId="0" fillId="3" borderId="34" xfId="0" applyFill="1" applyBorder="1" applyAlignment="1">
      <alignment/>
    </xf>
    <xf numFmtId="0" fontId="18" fillId="3" borderId="32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0" fontId="4" fillId="3" borderId="5" xfId="19" applyFill="1" applyBorder="1" applyAlignment="1">
      <alignment/>
    </xf>
    <xf numFmtId="0" fontId="0" fillId="0" borderId="30" xfId="0" applyBorder="1" applyAlignment="1">
      <alignment/>
    </xf>
    <xf numFmtId="177" fontId="10" fillId="0" borderId="35" xfId="18" applyFont="1" applyBorder="1" applyAlignment="1">
      <alignment horizontal="right"/>
    </xf>
    <xf numFmtId="177" fontId="10" fillId="2" borderId="11" xfId="18" applyFont="1" applyFill="1" applyBorder="1" applyAlignment="1">
      <alignment/>
    </xf>
    <xf numFmtId="177" fontId="10" fillId="0" borderId="36" xfId="18" applyFont="1" applyBorder="1" applyAlignment="1">
      <alignment/>
    </xf>
    <xf numFmtId="177" fontId="10" fillId="0" borderId="18" xfId="18" applyFont="1" applyBorder="1" applyAlignment="1">
      <alignment/>
    </xf>
    <xf numFmtId="177" fontId="10" fillId="0" borderId="11" xfId="18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176" fontId="12" fillId="4" borderId="15" xfId="0" applyNumberFormat="1" applyFont="1" applyFill="1" applyBorder="1" applyAlignment="1">
      <alignment/>
    </xf>
    <xf numFmtId="176" fontId="12" fillId="4" borderId="18" xfId="0" applyNumberFormat="1" applyFont="1" applyFill="1" applyBorder="1" applyAlignment="1">
      <alignment/>
    </xf>
    <xf numFmtId="176" fontId="13" fillId="5" borderId="21" xfId="0" applyNumberFormat="1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28575</xdr:rowOff>
    </xdr:from>
    <xdr:to>
      <xdr:col>6</xdr:col>
      <xdr:colOff>247650</xdr:colOff>
      <xdr:row>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8575"/>
          <a:ext cx="2152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nda.com/converter/classic?user=sebastian&amp;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0">
      <selection activeCell="B4" sqref="B4"/>
    </sheetView>
  </sheetViews>
  <sheetFormatPr defaultColWidth="11.421875" defaultRowHeight="12.75"/>
  <cols>
    <col min="1" max="1" width="41.00390625" style="0" customWidth="1"/>
    <col min="2" max="2" width="22.00390625" style="0" customWidth="1"/>
    <col min="3" max="3" width="15.28125" style="0" customWidth="1"/>
    <col min="4" max="4" width="20.57421875" style="0" customWidth="1"/>
    <col min="5" max="5" width="11.7109375" style="0" customWidth="1"/>
    <col min="6" max="6" width="17.8515625" style="0" customWidth="1"/>
  </cols>
  <sheetData>
    <row r="1" spans="1:6" ht="18.75" thickBot="1">
      <c r="A1" s="6"/>
      <c r="B1" s="9" t="s">
        <v>39</v>
      </c>
      <c r="C1" s="6"/>
      <c r="D1" s="6"/>
      <c r="E1" s="6"/>
      <c r="F1" s="6"/>
    </row>
    <row r="2" spans="1:6" ht="12.75">
      <c r="A2" s="7" t="s">
        <v>52</v>
      </c>
      <c r="B2" s="15">
        <v>0</v>
      </c>
      <c r="C2" s="11"/>
      <c r="D2" s="10"/>
      <c r="E2" s="6"/>
      <c r="F2" s="6"/>
    </row>
    <row r="3" spans="1:6" ht="12.75">
      <c r="A3" s="7" t="s">
        <v>53</v>
      </c>
      <c r="B3" s="16">
        <v>0</v>
      </c>
      <c r="C3" s="11" t="s">
        <v>54</v>
      </c>
      <c r="D3" s="10"/>
      <c r="E3" s="6"/>
      <c r="F3" s="6"/>
    </row>
    <row r="4" spans="1:6" ht="13.5" thickBot="1">
      <c r="A4" s="7" t="s">
        <v>55</v>
      </c>
      <c r="B4" s="17">
        <f>SUM(E30)</f>
        <v>0</v>
      </c>
      <c r="C4" s="11"/>
      <c r="D4" s="10"/>
      <c r="E4" s="12"/>
      <c r="F4" s="6"/>
    </row>
    <row r="5" spans="1:6" ht="13.5" thickBot="1">
      <c r="A5" s="8"/>
      <c r="B5" s="14">
        <f>SUM(100%-B4)</f>
        <v>1</v>
      </c>
      <c r="C5" s="13"/>
      <c r="D5" s="6"/>
      <c r="E5" s="6"/>
      <c r="F5" s="6"/>
    </row>
    <row r="6" spans="1:6" ht="15.75" thickBot="1">
      <c r="A6" s="1" t="s">
        <v>22</v>
      </c>
      <c r="B6" s="2" t="s">
        <v>0</v>
      </c>
      <c r="C6" s="2" t="s">
        <v>67</v>
      </c>
      <c r="D6" s="3" t="s">
        <v>47</v>
      </c>
      <c r="E6" s="4" t="s">
        <v>33</v>
      </c>
      <c r="F6" s="5" t="s">
        <v>34</v>
      </c>
    </row>
    <row r="7" spans="1:6" ht="15">
      <c r="A7" s="18" t="s">
        <v>1</v>
      </c>
      <c r="B7" s="19" t="s">
        <v>2</v>
      </c>
      <c r="C7" s="78">
        <v>46.59</v>
      </c>
      <c r="D7" s="20">
        <f>SUM(C7*B2)</f>
        <v>0</v>
      </c>
      <c r="E7" s="21">
        <v>0</v>
      </c>
      <c r="F7" s="28">
        <f>SUM(D7*E7)</f>
        <v>0</v>
      </c>
    </row>
    <row r="8" spans="1:6" ht="15">
      <c r="A8" s="22" t="s">
        <v>3</v>
      </c>
      <c r="B8" s="23" t="s">
        <v>4</v>
      </c>
      <c r="C8" s="79">
        <v>19</v>
      </c>
      <c r="D8" s="24">
        <f>SUM(C8*B2)</f>
        <v>0</v>
      </c>
      <c r="E8" s="25">
        <v>0</v>
      </c>
      <c r="F8" s="29">
        <f aca="true" t="shared" si="0" ref="F8:F20">SUM(E8*D8)</f>
        <v>0</v>
      </c>
    </row>
    <row r="9" spans="1:6" ht="15">
      <c r="A9" s="18" t="s">
        <v>5</v>
      </c>
      <c r="B9" s="19" t="s">
        <v>6</v>
      </c>
      <c r="C9" s="80">
        <v>3.5</v>
      </c>
      <c r="D9" s="20">
        <f>SUM(C9*B2)</f>
        <v>0</v>
      </c>
      <c r="E9" s="21">
        <v>0</v>
      </c>
      <c r="F9" s="28">
        <f t="shared" si="0"/>
        <v>0</v>
      </c>
    </row>
    <row r="10" spans="1:6" ht="12.75" customHeight="1">
      <c r="A10" s="22" t="s">
        <v>23</v>
      </c>
      <c r="B10" s="23" t="s">
        <v>7</v>
      </c>
      <c r="C10" s="79">
        <v>15</v>
      </c>
      <c r="D10" s="24">
        <f>SUM(C10*B2)</f>
        <v>0</v>
      </c>
      <c r="E10" s="25">
        <v>0</v>
      </c>
      <c r="F10" s="29">
        <f t="shared" si="0"/>
        <v>0</v>
      </c>
    </row>
    <row r="11" spans="1:6" ht="15">
      <c r="A11" s="18" t="s">
        <v>24</v>
      </c>
      <c r="B11" s="19" t="s">
        <v>8</v>
      </c>
      <c r="C11" s="81">
        <v>23.01</v>
      </c>
      <c r="D11" s="20">
        <f>SUM(C11*B2)</f>
        <v>0</v>
      </c>
      <c r="E11" s="21">
        <v>0</v>
      </c>
      <c r="F11" s="28">
        <f t="shared" si="0"/>
        <v>0</v>
      </c>
    </row>
    <row r="12" spans="1:6" ht="15">
      <c r="A12" s="22" t="s">
        <v>25</v>
      </c>
      <c r="B12" s="23" t="s">
        <v>9</v>
      </c>
      <c r="C12" s="79">
        <v>0.4</v>
      </c>
      <c r="D12" s="24">
        <f>SUM(C12*B2)</f>
        <v>0</v>
      </c>
      <c r="E12" s="25">
        <v>0</v>
      </c>
      <c r="F12" s="29">
        <f t="shared" si="0"/>
        <v>0</v>
      </c>
    </row>
    <row r="13" spans="1:6" ht="15">
      <c r="A13" s="18" t="s">
        <v>26</v>
      </c>
      <c r="B13" s="19" t="s">
        <v>10</v>
      </c>
      <c r="C13" s="82">
        <v>25</v>
      </c>
      <c r="D13" s="20">
        <f>SUM(C13*B2)</f>
        <v>0</v>
      </c>
      <c r="E13" s="21">
        <v>0</v>
      </c>
      <c r="F13" s="28">
        <f t="shared" si="0"/>
        <v>0</v>
      </c>
    </row>
    <row r="14" spans="1:6" ht="15">
      <c r="A14" s="22" t="s">
        <v>27</v>
      </c>
      <c r="B14" s="23" t="s">
        <v>11</v>
      </c>
      <c r="C14" s="79">
        <v>2.25</v>
      </c>
      <c r="D14" s="24">
        <f>SUM(C14*B2)</f>
        <v>0</v>
      </c>
      <c r="E14" s="25">
        <v>0</v>
      </c>
      <c r="F14" s="29">
        <f t="shared" si="0"/>
        <v>0</v>
      </c>
    </row>
    <row r="15" spans="1:6" ht="15">
      <c r="A15" s="18" t="s">
        <v>28</v>
      </c>
      <c r="B15" s="19" t="s">
        <v>12</v>
      </c>
      <c r="C15" s="82">
        <v>2.56</v>
      </c>
      <c r="D15" s="20">
        <f>SUM(C15*B2)</f>
        <v>0</v>
      </c>
      <c r="E15" s="21">
        <v>0</v>
      </c>
      <c r="F15" s="28">
        <f t="shared" si="0"/>
        <v>0</v>
      </c>
    </row>
    <row r="16" spans="1:6" ht="15">
      <c r="A16" s="22" t="s">
        <v>29</v>
      </c>
      <c r="B16" s="23" t="s">
        <v>13</v>
      </c>
      <c r="C16" s="79">
        <v>4.9</v>
      </c>
      <c r="D16" s="24">
        <f>SUM(C16*B2)</f>
        <v>0</v>
      </c>
      <c r="E16" s="25">
        <v>0</v>
      </c>
      <c r="F16" s="29">
        <f t="shared" si="0"/>
        <v>0</v>
      </c>
    </row>
    <row r="17" spans="1:6" ht="15">
      <c r="A17" s="18" t="s">
        <v>14</v>
      </c>
      <c r="B17" s="19" t="s">
        <v>15</v>
      </c>
      <c r="C17" s="82">
        <v>13.95</v>
      </c>
      <c r="D17" s="20">
        <f>SUM(C17*B2)</f>
        <v>0</v>
      </c>
      <c r="E17" s="21">
        <v>0</v>
      </c>
      <c r="F17" s="28">
        <f t="shared" si="0"/>
        <v>0</v>
      </c>
    </row>
    <row r="18" spans="1:6" ht="15">
      <c r="A18" s="22" t="s">
        <v>30</v>
      </c>
      <c r="B18" s="23" t="s">
        <v>16</v>
      </c>
      <c r="C18" s="79">
        <v>4.05</v>
      </c>
      <c r="D18" s="24">
        <f>SUM(C18*B2)</f>
        <v>0</v>
      </c>
      <c r="E18" s="25">
        <v>0</v>
      </c>
      <c r="F18" s="29">
        <f t="shared" si="0"/>
        <v>0</v>
      </c>
    </row>
    <row r="19" spans="1:6" ht="15">
      <c r="A19" s="18" t="s">
        <v>31</v>
      </c>
      <c r="B19" s="19" t="s">
        <v>17</v>
      </c>
      <c r="C19" s="82">
        <v>6.75</v>
      </c>
      <c r="D19" s="20">
        <f>SUM(C19*B2)</f>
        <v>0</v>
      </c>
      <c r="E19" s="21">
        <v>0</v>
      </c>
      <c r="F19" s="28">
        <f t="shared" si="0"/>
        <v>0</v>
      </c>
    </row>
    <row r="20" spans="1:6" ht="15">
      <c r="A20" s="22" t="s">
        <v>32</v>
      </c>
      <c r="B20" s="23" t="s">
        <v>18</v>
      </c>
      <c r="C20" s="79">
        <v>1.8</v>
      </c>
      <c r="D20" s="24">
        <f>SUM(C20*B2)</f>
        <v>0</v>
      </c>
      <c r="E20" s="25">
        <v>0</v>
      </c>
      <c r="F20" s="29">
        <f t="shared" si="0"/>
        <v>0</v>
      </c>
    </row>
    <row r="21" spans="1:6" ht="15">
      <c r="A21" s="30" t="s">
        <v>49</v>
      </c>
      <c r="B21" s="26" t="s">
        <v>48</v>
      </c>
      <c r="C21" s="83">
        <f>SUM(C8,C10,C12,C14,C12)</f>
        <v>37.05</v>
      </c>
      <c r="D21" s="27">
        <f>SUM(C21*B2)</f>
        <v>0</v>
      </c>
      <c r="E21" s="26"/>
      <c r="F21" s="31">
        <f>SUM(D21*E21)</f>
        <v>0</v>
      </c>
    </row>
    <row r="22" spans="1:6" ht="15.75" thickBot="1">
      <c r="A22" s="32" t="s">
        <v>50</v>
      </c>
      <c r="B22" s="33" t="s">
        <v>51</v>
      </c>
      <c r="C22" s="84">
        <f>SUM(C8,C9,C10,C12,C12,C14)</f>
        <v>40.55</v>
      </c>
      <c r="D22" s="34">
        <f>SUM(C22*B2)</f>
        <v>0</v>
      </c>
      <c r="E22" s="33"/>
      <c r="F22" s="35">
        <f>SUM(D22*E22)</f>
        <v>0</v>
      </c>
    </row>
    <row r="23" spans="1:6" ht="15">
      <c r="A23" s="36" t="s">
        <v>58</v>
      </c>
      <c r="B23" s="37" t="s">
        <v>59</v>
      </c>
      <c r="C23" s="85">
        <f>SUM(C21,C21,C21,C17,C13,C7)</f>
        <v>196.69</v>
      </c>
      <c r="D23" s="38">
        <f>SUM(C23*B2)</f>
        <v>0</v>
      </c>
      <c r="E23" s="37"/>
      <c r="F23" s="39">
        <f>SUM(D23*E23)</f>
        <v>0</v>
      </c>
    </row>
    <row r="24" spans="1:6" ht="15.75" thickBot="1">
      <c r="A24" s="32" t="s">
        <v>60</v>
      </c>
      <c r="B24" s="33" t="s">
        <v>61</v>
      </c>
      <c r="C24" s="84">
        <f>SUM(C22,C22,C22,C17,C13,C7)</f>
        <v>207.19</v>
      </c>
      <c r="D24" s="34">
        <f>SUM(C24*B2)</f>
        <v>0</v>
      </c>
      <c r="E24" s="33"/>
      <c r="F24" s="35">
        <f>SUM(D24*E24)</f>
        <v>0</v>
      </c>
    </row>
    <row r="25" spans="1:6" ht="15.75" thickBot="1">
      <c r="A25" s="40" t="s">
        <v>62</v>
      </c>
      <c r="B25" s="41"/>
      <c r="C25" s="86">
        <f>SUM(C8,C9,C10,C11,C12,C12,C14,C15,C16,C18,C20)</f>
        <v>76.87</v>
      </c>
      <c r="D25" s="42">
        <f>SUM(C25*B2)</f>
        <v>0</v>
      </c>
      <c r="E25" s="61"/>
      <c r="F25" s="43"/>
    </row>
    <row r="26" spans="1:6" ht="15">
      <c r="A26" s="36" t="s">
        <v>63</v>
      </c>
      <c r="B26" s="37" t="s">
        <v>19</v>
      </c>
      <c r="C26" s="85">
        <f>SUM(C25/1.05)</f>
        <v>73.20952380952382</v>
      </c>
      <c r="D26" s="44">
        <f>SUM(C26*B2)</f>
        <v>0</v>
      </c>
      <c r="E26" s="37"/>
      <c r="F26" s="39">
        <f>SUM(E26*D26)</f>
        <v>0</v>
      </c>
    </row>
    <row r="27" spans="1:6" ht="15.75" thickBot="1">
      <c r="A27" s="32" t="s">
        <v>64</v>
      </c>
      <c r="B27" s="33" t="s">
        <v>20</v>
      </c>
      <c r="C27" s="84">
        <f>SUM(C26,C26,C26,C17,C13,C7)</f>
        <v>305.16857142857145</v>
      </c>
      <c r="D27" s="45">
        <f>SUM(C27*B2)</f>
        <v>0</v>
      </c>
      <c r="E27" s="33"/>
      <c r="F27" s="35">
        <f>SUM(E27*D27)</f>
        <v>0</v>
      </c>
    </row>
    <row r="28" spans="1:6" ht="14.25">
      <c r="A28" s="71" t="s">
        <v>40</v>
      </c>
      <c r="B28" s="64"/>
      <c r="C28" s="62">
        <v>1</v>
      </c>
      <c r="D28" s="46" t="s">
        <v>37</v>
      </c>
      <c r="E28" s="47"/>
      <c r="F28" s="48">
        <f>SUM(F7:F24,F26:F27)</f>
        <v>0</v>
      </c>
    </row>
    <row r="29" spans="1:6" ht="14.25">
      <c r="A29" s="72" t="s">
        <v>41</v>
      </c>
      <c r="B29" s="73"/>
      <c r="C29" s="62">
        <v>2</v>
      </c>
      <c r="D29" s="49" t="s">
        <v>38</v>
      </c>
      <c r="E29" s="50"/>
      <c r="F29" s="51">
        <v>0</v>
      </c>
    </row>
    <row r="30" spans="1:6" ht="14.25">
      <c r="A30" s="72" t="s">
        <v>42</v>
      </c>
      <c r="B30" s="73"/>
      <c r="C30" s="62">
        <v>3</v>
      </c>
      <c r="D30" s="52" t="s">
        <v>36</v>
      </c>
      <c r="E30" s="53"/>
      <c r="F30" s="54">
        <f>SUM(F28+F31)*E30</f>
        <v>0</v>
      </c>
    </row>
    <row r="31" spans="1:6" ht="14.25">
      <c r="A31" s="72" t="s">
        <v>43</v>
      </c>
      <c r="B31" s="73"/>
      <c r="C31" s="62">
        <v>4</v>
      </c>
      <c r="D31" s="55" t="s">
        <v>35</v>
      </c>
      <c r="E31" s="56"/>
      <c r="F31" s="57">
        <f>SUM(F28*E31)</f>
        <v>0</v>
      </c>
    </row>
    <row r="32" spans="1:6" ht="15" thickBot="1">
      <c r="A32" s="72" t="s">
        <v>44</v>
      </c>
      <c r="B32" s="73"/>
      <c r="C32" s="62">
        <v>5</v>
      </c>
      <c r="D32" s="58" t="s">
        <v>65</v>
      </c>
      <c r="E32" s="59"/>
      <c r="F32" s="60">
        <f>SUM(((F28+F29)-F30)+F31)</f>
        <v>0</v>
      </c>
    </row>
    <row r="33" spans="1:6" ht="13.5" thickBot="1">
      <c r="A33" s="74" t="s">
        <v>45</v>
      </c>
      <c r="B33" s="66"/>
      <c r="C33" s="6"/>
      <c r="D33" s="6" t="s">
        <v>46</v>
      </c>
      <c r="E33" s="6"/>
      <c r="F33" s="6"/>
    </row>
    <row r="34" spans="1:6" ht="12.75">
      <c r="A34" s="75" t="s">
        <v>56</v>
      </c>
      <c r="B34" s="76" t="s">
        <v>57</v>
      </c>
      <c r="C34" s="6"/>
      <c r="D34" s="6"/>
      <c r="E34" s="6"/>
      <c r="F34" s="6"/>
    </row>
    <row r="35" spans="1:6" ht="13.5" thickBot="1">
      <c r="A35" s="70"/>
      <c r="B35" s="77"/>
      <c r="C35" s="6"/>
      <c r="D35" s="6"/>
      <c r="E35" s="6"/>
      <c r="F35" s="6"/>
    </row>
    <row r="36" spans="1:6" ht="12.75">
      <c r="A36" s="69"/>
      <c r="B36" s="67" t="s">
        <v>66</v>
      </c>
      <c r="C36" s="63"/>
      <c r="D36" s="64"/>
      <c r="E36" s="6"/>
      <c r="F36" s="6"/>
    </row>
    <row r="37" spans="1:6" ht="13.5" thickBot="1">
      <c r="A37" s="70"/>
      <c r="B37" s="68" t="s">
        <v>21</v>
      </c>
      <c r="C37" s="65"/>
      <c r="D37" s="66"/>
      <c r="E37" s="6"/>
      <c r="F37" s="6"/>
    </row>
  </sheetData>
  <hyperlinks>
    <hyperlink ref="B34" r:id="rId1" display="Moneyconverter"/>
  </hyperlinks>
  <printOptions/>
  <pageMargins left="0.7874015748031497" right="0.7874015748031497" top="0" bottom="0.3937007874015748" header="0" footer="0.5118110236220472"/>
  <pageSetup horizontalDpi="300" verticalDpi="300" orientation="landscape" paperSize="9" r:id="rId3"/>
  <headerFooter alignWithMargins="0">
    <oddFooter>&amp;C
&amp;R&amp;8Payment to: Sparkasse Jerichower Land
Konto:   711007446
BLZ:      810 540 00
&amp;6Andreas Velten &amp;D
Seite &amp;P&amp;F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Velten</dc:creator>
  <cp:keywords/>
  <dc:description/>
  <cp:lastModifiedBy>Sylvia Velten</cp:lastModifiedBy>
  <cp:lastPrinted>2003-05-16T17:19:36Z</cp:lastPrinted>
  <dcterms:created xsi:type="dcterms:W3CDTF">2001-02-14T12:04:27Z</dcterms:created>
  <dcterms:modified xsi:type="dcterms:W3CDTF">2003-05-16T17:30:57Z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